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IT00002\Documents\01下水道予算・決算・起債・法適用・国費\経営比較分析表\【大阪府：公営企業担当】《依頼：21〆》公営企業に係る経営比較分析表（平成29年度決算）の分析等について\③下水【経営比較分析表】2017_273821_47_1718\"/>
    </mc:Choice>
  </mc:AlternateContent>
  <workbookProtection workbookAlgorithmName="SHA-512" workbookHashValue="S/WKc+tuHJJK/BsEzU9aBhlRotsvcCGKW9iZOSZ86h93YXifJmJdTAyuyuyEXDDghDM2xfLjzefYY0Aor/H+Aw==" workbookSaltValue="Y+xZAyDXJheBP9AftLP/y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<sst xmlns="http://schemas.openxmlformats.org/spreadsheetml/2006/main" count="245" uniqueCount="126">
  <si>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</si>
  <si>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</si>
  <si>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</si>
  <si>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</si>
  <si>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</si>
  <si>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</si>
  <si>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</si>
  <si>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</si>
  <si>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</si>
  <si>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</si>
  <si>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</si>
  <si>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</si>
  <si>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</si>
  <si>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</si>
  <si>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</si>
  <si>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</si>
  <si>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</si>
  <si>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</si>
  <si>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</si>
  <si>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</si>
  <si>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</si>
  <si>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</si>
  <si>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</si>
  <si>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</si>
  <si>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</si>
  <si>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</si>
  <si>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</si>
  <si>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</si>
  <si>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</si>
  <si>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</si>
  <si>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</si>
  <si>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</si>
  <si>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</si>
  <si>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</si>
  <si>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</si>
  <si>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</si>
  <si>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</si>
  <si>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</si>
  <si>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</si>
  <si>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</si>
  <si>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</si>
  <si>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</si>
  <si>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</si>
  <si>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</si>
  <si>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</si>
  <si>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</si>
  <si>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</si>
  <si>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</si>
  <si>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</si>
  <si>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</si>
  <si>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</si>
  <si>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</si>
  <si>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</si>
  <si>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</si>
  <si>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</si>
  <si>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</si>
  <si>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</si>
  <si>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</si>
  <si>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</si>
  <si>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</si>
  <si>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</si>
  <si>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</si>
  <si>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</si>
  <si>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</si>
  <si>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</si>
  <si>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</si>
  <si>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</si>
  <si>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</si>
  <si>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</si>
  <si>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</si>
  <si>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</si>
  <si>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</si>
  <si>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</si>
  <si>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</si>
  <si>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</si>
  <si>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</si>
  <si>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</si>
  <si>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</si>
  <si>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</si>
  <si>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</si>
  <si>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</si>
  <si>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</si>
  <si>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</si>
  <si>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</si>
  <si>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</si>
  <si>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</si>
  <si>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</si>
  <si>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</si>
  <si>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</si>
  <si>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</si>
  <si>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</si>
  <si>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</si>
  <si>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</si>
  <si>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</si>
  <si>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</si>
  <si>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</si>
  <si>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</si>
  <si>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</si>
  <si>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</si>
  <si>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</si>
  <si>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</si>
  <si>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</si>
  <si>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</si>
  <si>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</si>
  <si>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</si>
  <si>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</si>
  <si>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</si>
  <si>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</si>
  <si>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</si>
  <si>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</si>
  <si>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河南町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</si>
  <si>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</si>
  <si>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</si>
  <si>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</si>
  <si>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</si>
  <si>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</si>
  <si>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</si>
  <si>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</si>
  <si>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</si>
  <si>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</si>
  <si>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</si>
  <si>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</si>
  <si>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</si>
  <si>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本町の特定環境保全公共下水道は、平成9年度から供用開始され、約20年が経過している。
　管渠については、法定耐用年数が経過するまで時間がある（30年後に全体の1割が法定耐用年数を超える）ため、類似団体平均値と比較すると管渠改善率は低い状況にある。</t>
    <rPh sb="1" eb="3">
      <t>ホンチョウ</t>
    </rPh>
    <rPh sb="97" eb="101">
      <t>ルイジダンタイ</t>
    </rPh>
    <rPh sb="101" eb="104">
      <t>ヘイキンチ</t>
    </rPh>
    <rPh sb="105" eb="107">
      <t>ヒカク</t>
    </rPh>
    <rPh sb="110" eb="112">
      <t>カンキョ</t>
    </rPh>
    <rPh sb="112" eb="115">
      <t>カイゼンリツ</t>
    </rPh>
    <rPh sb="116" eb="117">
      <t>ヒク</t>
    </rPh>
    <rPh sb="118" eb="120">
      <t>ジョウキョウ</t>
    </rPh>
    <phoneticPr fontId="15"/>
  </si>
  <si>
    <t>　本町の特定環境保全公共下水道事業の経営は、類似団体平均値と比較して汚水処理原価は低く、水洗化率は高い状況にあるが、経費回収率は低い状況にある。
　企業債残高対事業費規模比率は、汚水面整備が概成しているため、今後は下がる傾向となる。
　今後はストックマネジメント計画を作成し計画的な更新を行っていく。また、平成31年度から公営企業会計の導入を図り正確な損益及び資産の現状把握を行い効率的な事業運営に取り組み、経営戦略についても平成32年度までに策定を行う予定である。</t>
    <rPh sb="1" eb="3">
      <t>ホンチョウ</t>
    </rPh>
    <rPh sb="4" eb="10">
      <t>トクテイカンキョウホゼン</t>
    </rPh>
    <rPh sb="10" eb="17">
      <t>コウキョウゲスイドウジギョウ</t>
    </rPh>
    <rPh sb="18" eb="20">
      <t>ケイエイ</t>
    </rPh>
    <rPh sb="22" eb="26">
      <t>ルイジダンタイ</t>
    </rPh>
    <rPh sb="26" eb="29">
      <t>ヘイキンチ</t>
    </rPh>
    <rPh sb="30" eb="32">
      <t>ヒカク</t>
    </rPh>
    <rPh sb="34" eb="40">
      <t>オスイショリゲンカ</t>
    </rPh>
    <rPh sb="41" eb="42">
      <t>ヒク</t>
    </rPh>
    <rPh sb="44" eb="48">
      <t>スイセンカリツ</t>
    </rPh>
    <rPh sb="49" eb="50">
      <t>タカ</t>
    </rPh>
    <rPh sb="51" eb="53">
      <t>ジョウキョウ</t>
    </rPh>
    <rPh sb="58" eb="63">
      <t>ケイヒカイシュウリツ</t>
    </rPh>
    <rPh sb="64" eb="65">
      <t>ヒク</t>
    </rPh>
    <rPh sb="66" eb="68">
      <t>ジョウキョウ</t>
    </rPh>
    <rPh sb="74" eb="77">
      <t>キギョウサイ</t>
    </rPh>
    <rPh sb="213" eb="215">
      <t>ヘイセイ</t>
    </rPh>
    <rPh sb="217" eb="219">
      <t>ネンド</t>
    </rPh>
    <rPh sb="225" eb="226">
      <t>オコナ</t>
    </rPh>
    <rPh sb="227" eb="229">
      <t>ヨテイ</t>
    </rPh>
    <phoneticPr fontId="4"/>
  </si>
  <si>
    <t>　収益的収支比率は、総収益に係る他会計負担金が増となったが、資本費及び維持管理費についても増となったため、前年度より下がっている。なお、下水道事業の性質上、多額となる投資の世代間公平を図るため資本費平準化債を発行している。
　企業債残高対事業費規模比率は、類似団体平均値を下回っており企業債残高の減により前年度より減少している。特定環境保全公共下水道は汚水面整備を概成しているため、今後、企業債残高対事業費規模比率は下がる傾向となる。
　経費回収率は、資本費が減となったか維持管理費が増となり汚水処理費が横ばいとなる一方、下水道使用料収入が減となったため、類似団体平均値と比較して低い値となっている。今後は修繕費の増により維持管理費の上昇が見込まれる。
　汚水処理原価は、本町の下水道は独自の終末処理場を持たない流域関連公共下水道のため類似団体平均値と比較すると低い値となっている。
　水洗化率は100％を下回っているが、類似団体平均値と比較して高い状況にある。今後は、整備区域内の水洗化により上昇する見込みである。</t>
    <rPh sb="1" eb="6">
      <t>シュウエキテキシュウシ</t>
    </rPh>
    <rPh sb="6" eb="8">
      <t>ヒリツ</t>
    </rPh>
    <rPh sb="23" eb="24">
      <t>ゾウ</t>
    </rPh>
    <rPh sb="30" eb="34">
      <t>シホンヒオヨ</t>
    </rPh>
    <rPh sb="35" eb="40">
      <t>イジカンリヒ</t>
    </rPh>
    <rPh sb="45" eb="46">
      <t>ゾウ</t>
    </rPh>
    <rPh sb="53" eb="56">
      <t>ゼンネンド</t>
    </rPh>
    <rPh sb="58" eb="59">
      <t>サ</t>
    </rPh>
    <rPh sb="68" eb="73">
      <t>ゲスイドウジギョウ</t>
    </rPh>
    <rPh sb="74" eb="77">
      <t>セイシツジョウ</t>
    </rPh>
    <rPh sb="78" eb="80">
      <t>タガク</t>
    </rPh>
    <rPh sb="83" eb="85">
      <t>トウシ</t>
    </rPh>
    <rPh sb="86" eb="91">
      <t>セダイカンコウヘイ</t>
    </rPh>
    <rPh sb="92" eb="93">
      <t>ハカ</t>
    </rPh>
    <rPh sb="96" eb="99">
      <t>シホンヒ</t>
    </rPh>
    <rPh sb="99" eb="103">
      <t>ヘイジュンカサイ</t>
    </rPh>
    <rPh sb="104" eb="106">
      <t>ハッコウ</t>
    </rPh>
    <rPh sb="113" eb="116">
      <t>キギョウサイ</t>
    </rPh>
    <rPh sb="116" eb="118">
      <t>ザンダカ</t>
    </rPh>
    <rPh sb="118" eb="119">
      <t>タイ</t>
    </rPh>
    <rPh sb="119" eb="122">
      <t>ジギョウヒ</t>
    </rPh>
    <rPh sb="122" eb="124">
      <t>キボ</t>
    </rPh>
    <rPh sb="124" eb="126">
      <t>ヒリツ</t>
    </rPh>
    <rPh sb="128" eb="132">
      <t>ルイジダンタイ</t>
    </rPh>
    <rPh sb="132" eb="135">
      <t>ヘイキンチ</t>
    </rPh>
    <rPh sb="142" eb="145">
      <t>キギョウサイ</t>
    </rPh>
    <rPh sb="145" eb="147">
      <t>ザンダカ</t>
    </rPh>
    <rPh sb="148" eb="149">
      <t>ゲン</t>
    </rPh>
    <rPh sb="152" eb="155">
      <t>ゼンネンド</t>
    </rPh>
    <rPh sb="157" eb="159">
      <t>ゲンンショウ</t>
    </rPh>
    <rPh sb="164" eb="166">
      <t>トクテイ</t>
    </rPh>
    <rPh sb="176" eb="178">
      <t>オスイ</t>
    </rPh>
    <rPh sb="191" eb="193">
      <t>コンゴ</t>
    </rPh>
    <rPh sb="208" eb="209">
      <t>サ</t>
    </rPh>
    <rPh sb="211" eb="213">
      <t>ケイコウ</t>
    </rPh>
    <rPh sb="219" eb="224">
      <t>ケイヒカイシュウリツ</t>
    </rPh>
    <rPh sb="226" eb="229">
      <t>シホンヒ</t>
    </rPh>
    <rPh sb="230" eb="231">
      <t>ゲン</t>
    </rPh>
    <rPh sb="236" eb="241">
      <t>イジカンリヒ</t>
    </rPh>
    <rPh sb="242" eb="243">
      <t>ゾウ</t>
    </rPh>
    <rPh sb="246" eb="251">
      <t>オスイショリヒ</t>
    </rPh>
    <rPh sb="252" eb="253">
      <t>ヨコ</t>
    </rPh>
    <rPh sb="258" eb="260">
      <t>イッポウ</t>
    </rPh>
    <rPh sb="261" eb="264">
      <t>ゲスイドウ</t>
    </rPh>
    <rPh sb="264" eb="267">
      <t>シヨウリョウ</t>
    </rPh>
    <rPh sb="267" eb="269">
      <t>シュウニュウ</t>
    </rPh>
    <rPh sb="270" eb="271">
      <t>ゲン</t>
    </rPh>
    <rPh sb="278" eb="282">
      <t>ルイジダンタイ</t>
    </rPh>
    <rPh sb="282" eb="285">
      <t>ヘイキンチ</t>
    </rPh>
    <rPh sb="286" eb="288">
      <t>ヒカク</t>
    </rPh>
    <rPh sb="290" eb="291">
      <t>ヒク</t>
    </rPh>
    <rPh sb="292" eb="293">
      <t>アタイ</t>
    </rPh>
    <rPh sb="300" eb="302">
      <t>コンゴ</t>
    </rPh>
    <rPh sb="303" eb="306">
      <t>シュウゼンヒ</t>
    </rPh>
    <rPh sb="307" eb="308">
      <t>ゾウ</t>
    </rPh>
    <rPh sb="311" eb="316">
      <t>イジカンリヒ</t>
    </rPh>
    <rPh sb="317" eb="319">
      <t>ジョウショウ</t>
    </rPh>
    <rPh sb="320" eb="322">
      <t>ミコ</t>
    </rPh>
    <rPh sb="328" eb="334">
      <t>オスイショリゲンカ</t>
    </rPh>
    <rPh sb="336" eb="338">
      <t>ホンチョウ</t>
    </rPh>
    <rPh sb="339" eb="342">
      <t>ゲスイドウ</t>
    </rPh>
    <rPh sb="343" eb="345">
      <t>ドクジ</t>
    </rPh>
    <rPh sb="346" eb="351">
      <t>シュウマツショリジョウ</t>
    </rPh>
    <rPh sb="352" eb="353">
      <t>モ</t>
    </rPh>
    <rPh sb="356" eb="358">
      <t>リュウイキ</t>
    </rPh>
    <rPh sb="358" eb="362">
      <t>カンレンコウキョウ</t>
    </rPh>
    <rPh sb="362" eb="365">
      <t>ゲスイドウ</t>
    </rPh>
    <rPh sb="368" eb="372">
      <t>ルイジダンタイ</t>
    </rPh>
    <rPh sb="372" eb="375">
      <t>ヘイキンチ</t>
    </rPh>
    <rPh sb="376" eb="378">
      <t>ヒカク</t>
    </rPh>
    <rPh sb="381" eb="382">
      <t>ヒク</t>
    </rPh>
    <rPh sb="383" eb="384">
      <t>アタイ</t>
    </rPh>
    <rPh sb="393" eb="396">
      <t>スイセンカ</t>
    </rPh>
    <rPh sb="396" eb="397">
      <t>リツ</t>
    </rPh>
    <rPh sb="403" eb="405">
      <t>シタマワ</t>
    </rPh>
    <rPh sb="411" eb="415">
      <t>ルイジダンタイ</t>
    </rPh>
    <rPh sb="415" eb="418">
      <t>ヘイキンチ</t>
    </rPh>
    <rPh sb="419" eb="421">
      <t>ヒカク</t>
    </rPh>
    <rPh sb="423" eb="424">
      <t>タカ</t>
    </rPh>
    <rPh sb="425" eb="427">
      <t>ジョウキョウ</t>
    </rPh>
    <rPh sb="431" eb="433">
      <t>コンゴ</t>
    </rPh>
    <rPh sb="435" eb="440">
      <t>セイビクイキナイ</t>
    </rPh>
    <rPh sb="441" eb="444">
      <t>スイセンカ</t>
    </rPh>
    <rPh sb="447" eb="449">
      <t>ジョウショウ</t>
    </rPh>
    <rPh sb="451" eb="453">
      <t>ミコ</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</si>
</sst>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0A2-4141-9D37-7688A74B8F0A}"/>
            </c:ext>
          </c:extLst>
        </c:ser>
        <c:dLbls>
          <c:showLegendKey val="0"/>
          <c:showVal val="0"/>
          <c:showCatName val="0"/>
          <c:showSerName val="0"/>
          <c:showPercent val="0"/>
          <c:showBubbleSize val="0"/>
        </c:dLbls>
        <c:gapWidth val="150"/>
        <c:axId val="202481536"/>
        <c:axId val="202481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80A2-4141-9D37-7688A74B8F0A}"/>
            </c:ext>
          </c:extLst>
        </c:ser>
        <c:dLbls>
          <c:showLegendKey val="0"/>
          <c:showVal val="0"/>
          <c:showCatName val="0"/>
          <c:showSerName val="0"/>
          <c:showPercent val="0"/>
          <c:showBubbleSize val="0"/>
        </c:dLbls>
        <c:marker val="1"/>
        <c:smooth val="0"/>
        <c:axId val="202481536"/>
        <c:axId val="202481928"/>
      </c:lineChart>
      <c:dateAx>
        <c:axId val="202481536"/>
        <c:scaling>
          <c:orientation val="minMax"/>
        </c:scaling>
        <c:delete val="1"/>
        <c:axPos val="b"/>
        <c:numFmt formatCode="ge" sourceLinked="1"/>
        <c:majorTickMark val="none"/>
        <c:minorTickMark val="none"/>
        <c:tickLblPos val="none"/>
        <c:crossAx val="202481928"/>
        <c:crosses val="autoZero"/>
        <c:auto val="1"/>
        <c:lblOffset val="100"/>
        <c:baseTimeUnit val="years"/>
      </c:dateAx>
      <c:valAx>
        <c:axId val="202481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48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B4B-48AB-8A12-3B409093E76A}"/>
            </c:ext>
          </c:extLst>
        </c:ser>
        <c:dLbls>
          <c:showLegendKey val="0"/>
          <c:showVal val="0"/>
          <c:showCatName val="0"/>
          <c:showSerName val="0"/>
          <c:showPercent val="0"/>
          <c:showBubbleSize val="0"/>
        </c:dLbls>
        <c:gapWidth val="150"/>
        <c:axId val="203189368"/>
        <c:axId val="2031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AB4B-48AB-8A12-3B409093E76A}"/>
            </c:ext>
          </c:extLst>
        </c:ser>
        <c:dLbls>
          <c:showLegendKey val="0"/>
          <c:showVal val="0"/>
          <c:showCatName val="0"/>
          <c:showSerName val="0"/>
          <c:showPercent val="0"/>
          <c:showBubbleSize val="0"/>
        </c:dLbls>
        <c:marker val="1"/>
        <c:smooth val="0"/>
        <c:axId val="203189368"/>
        <c:axId val="203189760"/>
      </c:lineChart>
      <c:dateAx>
        <c:axId val="203189368"/>
        <c:scaling>
          <c:orientation val="minMax"/>
        </c:scaling>
        <c:delete val="1"/>
        <c:axPos val="b"/>
        <c:numFmt formatCode="ge" sourceLinked="1"/>
        <c:majorTickMark val="none"/>
        <c:minorTickMark val="none"/>
        <c:tickLblPos val="none"/>
        <c:crossAx val="203189760"/>
        <c:crosses val="autoZero"/>
        <c:auto val="1"/>
        <c:lblOffset val="100"/>
        <c:baseTimeUnit val="years"/>
      </c:dateAx>
      <c:valAx>
        <c:axId val="2031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18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82.41</c:v>
                </c:pt>
                <c:pt idx="1">
                  <c:v>86.64</c:v>
                </c:pt>
                <c:pt idx="2">
                  <c:v>84.62</c:v>
                </c:pt>
                <c:pt idx="3">
                  <c:v>83.72</c:v>
                </c:pt>
                <c:pt idx="4">
                  <c:v>88.04</c:v>
                </c:pt>
              </c:numCache>
            </c:numRef>
          </c:val>
          <c:extLst xmlns:c16r2="http://schemas.microsoft.com/office/drawing/2015/06/chart">
            <c:ext xmlns:c16="http://schemas.microsoft.com/office/drawing/2014/chart" uri="{C3380CC4-5D6E-409C-BE32-E72D297353CC}">
              <c16:uniqueId val="{00000000-B3CE-401E-9682-9F11930E8237}"/>
            </c:ext>
          </c:extLst>
        </c:ser>
        <c:dLbls>
          <c:showLegendKey val="0"/>
          <c:showVal val="0"/>
          <c:showCatName val="0"/>
          <c:showSerName val="0"/>
          <c:showPercent val="0"/>
          <c:showBubbleSize val="0"/>
        </c:dLbls>
        <c:gapWidth val="150"/>
        <c:axId val="203403392"/>
        <c:axId val="20340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B3CE-401E-9682-9F11930E8237}"/>
            </c:ext>
          </c:extLst>
        </c:ser>
        <c:dLbls>
          <c:showLegendKey val="0"/>
          <c:showVal val="0"/>
          <c:showCatName val="0"/>
          <c:showSerName val="0"/>
          <c:showPercent val="0"/>
          <c:showBubbleSize val="0"/>
        </c:dLbls>
        <c:marker val="1"/>
        <c:smooth val="0"/>
        <c:axId val="203403392"/>
        <c:axId val="203403784"/>
      </c:lineChart>
      <c:dateAx>
        <c:axId val="203403392"/>
        <c:scaling>
          <c:orientation val="minMax"/>
        </c:scaling>
        <c:delete val="1"/>
        <c:axPos val="b"/>
        <c:numFmt formatCode="ge" sourceLinked="1"/>
        <c:majorTickMark val="none"/>
        <c:minorTickMark val="none"/>
        <c:tickLblPos val="none"/>
        <c:crossAx val="203403784"/>
        <c:crosses val="autoZero"/>
        <c:auto val="1"/>
        <c:lblOffset val="100"/>
        <c:baseTimeUnit val="years"/>
      </c:dateAx>
      <c:valAx>
        <c:axId val="203403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79.8</c:v>
                </c:pt>
                <c:pt idx="1">
                  <c:v>82.16</c:v>
                </c:pt>
                <c:pt idx="2">
                  <c:v>77.459999999999994</c:v>
                </c:pt>
                <c:pt idx="3">
                  <c:v>69.2</c:v>
                </c:pt>
                <c:pt idx="4">
                  <c:v>67.7</c:v>
                </c:pt>
              </c:numCache>
            </c:numRef>
          </c:val>
          <c:extLst xmlns:c16r2="http://schemas.microsoft.com/office/drawing/2015/06/chart">
            <c:ext xmlns:c16="http://schemas.microsoft.com/office/drawing/2014/chart" uri="{C3380CC4-5D6E-409C-BE32-E72D297353CC}">
              <c16:uniqueId val="{00000000-A2FC-4E64-A95F-1F369221D364}"/>
            </c:ext>
          </c:extLst>
        </c:ser>
        <c:dLbls>
          <c:showLegendKey val="0"/>
          <c:showVal val="0"/>
          <c:showCatName val="0"/>
          <c:showSerName val="0"/>
          <c:showPercent val="0"/>
          <c:showBubbleSize val="0"/>
        </c:dLbls>
        <c:gapWidth val="150"/>
        <c:axId val="202483104"/>
        <c:axId val="20248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2FC-4E64-A95F-1F369221D364}"/>
            </c:ext>
          </c:extLst>
        </c:ser>
        <c:dLbls>
          <c:showLegendKey val="0"/>
          <c:showVal val="0"/>
          <c:showCatName val="0"/>
          <c:showSerName val="0"/>
          <c:showPercent val="0"/>
          <c:showBubbleSize val="0"/>
        </c:dLbls>
        <c:marker val="1"/>
        <c:smooth val="0"/>
        <c:axId val="202483104"/>
        <c:axId val="202483496"/>
      </c:lineChart>
      <c:dateAx>
        <c:axId val="202483104"/>
        <c:scaling>
          <c:orientation val="minMax"/>
        </c:scaling>
        <c:delete val="1"/>
        <c:axPos val="b"/>
        <c:numFmt formatCode="ge" sourceLinked="1"/>
        <c:majorTickMark val="none"/>
        <c:minorTickMark val="none"/>
        <c:tickLblPos val="none"/>
        <c:crossAx val="202483496"/>
        <c:crosses val="autoZero"/>
        <c:auto val="1"/>
        <c:lblOffset val="100"/>
        <c:baseTimeUnit val="years"/>
      </c:dateAx>
      <c:valAx>
        <c:axId val="20248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4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78-449B-BBBE-861E7767D6F6}"/>
            </c:ext>
          </c:extLst>
        </c:ser>
        <c:dLbls>
          <c:showLegendKey val="0"/>
          <c:showVal val="0"/>
          <c:showCatName val="0"/>
          <c:showSerName val="0"/>
          <c:showPercent val="0"/>
          <c:showBubbleSize val="0"/>
        </c:dLbls>
        <c:gapWidth val="150"/>
        <c:axId val="202484672"/>
        <c:axId val="20248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78-449B-BBBE-861E7767D6F6}"/>
            </c:ext>
          </c:extLst>
        </c:ser>
        <c:dLbls>
          <c:showLegendKey val="0"/>
          <c:showVal val="0"/>
          <c:showCatName val="0"/>
          <c:showSerName val="0"/>
          <c:showPercent val="0"/>
          <c:showBubbleSize val="0"/>
        </c:dLbls>
        <c:marker val="1"/>
        <c:smooth val="0"/>
        <c:axId val="202484672"/>
        <c:axId val="202485064"/>
      </c:lineChart>
      <c:dateAx>
        <c:axId val="202484672"/>
        <c:scaling>
          <c:orientation val="minMax"/>
        </c:scaling>
        <c:delete val="1"/>
        <c:axPos val="b"/>
        <c:numFmt formatCode="ge" sourceLinked="1"/>
        <c:majorTickMark val="none"/>
        <c:minorTickMark val="none"/>
        <c:tickLblPos val="none"/>
        <c:crossAx val="202485064"/>
        <c:crosses val="autoZero"/>
        <c:auto val="1"/>
        <c:lblOffset val="100"/>
        <c:baseTimeUnit val="years"/>
      </c:dateAx>
      <c:valAx>
        <c:axId val="20248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48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F2C-461C-BFF9-26C2DDA08A2F}"/>
            </c:ext>
          </c:extLst>
        </c:ser>
        <c:dLbls>
          <c:showLegendKey val="0"/>
          <c:showVal val="0"/>
          <c:showCatName val="0"/>
          <c:showSerName val="0"/>
          <c:showPercent val="0"/>
          <c:showBubbleSize val="0"/>
        </c:dLbls>
        <c:gapWidth val="150"/>
        <c:axId val="202862120"/>
        <c:axId val="20286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F2C-461C-BFF9-26C2DDA08A2F}"/>
            </c:ext>
          </c:extLst>
        </c:ser>
        <c:dLbls>
          <c:showLegendKey val="0"/>
          <c:showVal val="0"/>
          <c:showCatName val="0"/>
          <c:showSerName val="0"/>
          <c:showPercent val="0"/>
          <c:showBubbleSize val="0"/>
        </c:dLbls>
        <c:marker val="1"/>
        <c:smooth val="0"/>
        <c:axId val="202862120"/>
        <c:axId val="202862512"/>
      </c:lineChart>
      <c:dateAx>
        <c:axId val="202862120"/>
        <c:scaling>
          <c:orientation val="minMax"/>
        </c:scaling>
        <c:delete val="1"/>
        <c:axPos val="b"/>
        <c:numFmt formatCode="ge" sourceLinked="1"/>
        <c:majorTickMark val="none"/>
        <c:minorTickMark val="none"/>
        <c:tickLblPos val="none"/>
        <c:crossAx val="202862512"/>
        <c:crosses val="autoZero"/>
        <c:auto val="1"/>
        <c:lblOffset val="100"/>
        <c:baseTimeUnit val="years"/>
      </c:dateAx>
      <c:valAx>
        <c:axId val="20286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6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8E-4852-A9E3-D147E9A49195}"/>
            </c:ext>
          </c:extLst>
        </c:ser>
        <c:dLbls>
          <c:showLegendKey val="0"/>
          <c:showVal val="0"/>
          <c:showCatName val="0"/>
          <c:showSerName val="0"/>
          <c:showPercent val="0"/>
          <c:showBubbleSize val="0"/>
        </c:dLbls>
        <c:gapWidth val="150"/>
        <c:axId val="202863688"/>
        <c:axId val="20286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8E-4852-A9E3-D147E9A49195}"/>
            </c:ext>
          </c:extLst>
        </c:ser>
        <c:dLbls>
          <c:showLegendKey val="0"/>
          <c:showVal val="0"/>
          <c:showCatName val="0"/>
          <c:showSerName val="0"/>
          <c:showPercent val="0"/>
          <c:showBubbleSize val="0"/>
        </c:dLbls>
        <c:marker val="1"/>
        <c:smooth val="0"/>
        <c:axId val="202863688"/>
        <c:axId val="202864080"/>
      </c:lineChart>
      <c:dateAx>
        <c:axId val="202863688"/>
        <c:scaling>
          <c:orientation val="minMax"/>
        </c:scaling>
        <c:delete val="1"/>
        <c:axPos val="b"/>
        <c:numFmt formatCode="ge" sourceLinked="1"/>
        <c:majorTickMark val="none"/>
        <c:minorTickMark val="none"/>
        <c:tickLblPos val="none"/>
        <c:crossAx val="202864080"/>
        <c:crosses val="autoZero"/>
        <c:auto val="1"/>
        <c:lblOffset val="100"/>
        <c:baseTimeUnit val="years"/>
      </c:dateAx>
      <c:valAx>
        <c:axId val="20286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6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53-4FB0-83A1-CE61FEABD5BC}"/>
            </c:ext>
          </c:extLst>
        </c:ser>
        <c:dLbls>
          <c:showLegendKey val="0"/>
          <c:showVal val="0"/>
          <c:showCatName val="0"/>
          <c:showSerName val="0"/>
          <c:showPercent val="0"/>
          <c:showBubbleSize val="0"/>
        </c:dLbls>
        <c:gapWidth val="150"/>
        <c:axId val="203088856"/>
        <c:axId val="20308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53-4FB0-83A1-CE61FEABD5BC}"/>
            </c:ext>
          </c:extLst>
        </c:ser>
        <c:dLbls>
          <c:showLegendKey val="0"/>
          <c:showVal val="0"/>
          <c:showCatName val="0"/>
          <c:showSerName val="0"/>
          <c:showPercent val="0"/>
          <c:showBubbleSize val="0"/>
        </c:dLbls>
        <c:marker val="1"/>
        <c:smooth val="0"/>
        <c:axId val="203088856"/>
        <c:axId val="203089248"/>
      </c:lineChart>
      <c:dateAx>
        <c:axId val="203088856"/>
        <c:scaling>
          <c:orientation val="minMax"/>
        </c:scaling>
        <c:delete val="1"/>
        <c:axPos val="b"/>
        <c:numFmt formatCode="ge" sourceLinked="1"/>
        <c:majorTickMark val="none"/>
        <c:minorTickMark val="none"/>
        <c:tickLblPos val="none"/>
        <c:crossAx val="203089248"/>
        <c:crosses val="autoZero"/>
        <c:auto val="1"/>
        <c:lblOffset val="100"/>
        <c:baseTimeUnit val="years"/>
      </c:dateAx>
      <c:valAx>
        <c:axId val="2030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08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1953.72</c:v>
                </c:pt>
                <c:pt idx="1">
                  <c:v>1705.07</c:v>
                </c:pt>
                <c:pt idx="2">
                  <c:v>738.18</c:v>
                </c:pt>
                <c:pt idx="3">
                  <c:v>1106.03</c:v>
                </c:pt>
                <c:pt idx="4">
                  <c:v>1035.56</c:v>
                </c:pt>
              </c:numCache>
            </c:numRef>
          </c:val>
          <c:extLst xmlns:c16r2="http://schemas.microsoft.com/office/drawing/2015/06/chart">
            <c:ext xmlns:c16="http://schemas.microsoft.com/office/drawing/2014/chart" uri="{C3380CC4-5D6E-409C-BE32-E72D297353CC}">
              <c16:uniqueId val="{00000000-535E-4F3B-98C1-7801D28E8E8E}"/>
            </c:ext>
          </c:extLst>
        </c:ser>
        <c:dLbls>
          <c:showLegendKey val="0"/>
          <c:showVal val="0"/>
          <c:showCatName val="0"/>
          <c:showSerName val="0"/>
          <c:showPercent val="0"/>
          <c:showBubbleSize val="0"/>
        </c:dLbls>
        <c:gapWidth val="150"/>
        <c:axId val="203090424"/>
        <c:axId val="203090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535E-4F3B-98C1-7801D28E8E8E}"/>
            </c:ext>
          </c:extLst>
        </c:ser>
        <c:dLbls>
          <c:showLegendKey val="0"/>
          <c:showVal val="0"/>
          <c:showCatName val="0"/>
          <c:showSerName val="0"/>
          <c:showPercent val="0"/>
          <c:showBubbleSize val="0"/>
        </c:dLbls>
        <c:marker val="1"/>
        <c:smooth val="0"/>
        <c:axId val="203090424"/>
        <c:axId val="203090816"/>
      </c:lineChart>
      <c:dateAx>
        <c:axId val="203090424"/>
        <c:scaling>
          <c:orientation val="minMax"/>
        </c:scaling>
        <c:delete val="1"/>
        <c:axPos val="b"/>
        <c:numFmt formatCode="ge" sourceLinked="1"/>
        <c:majorTickMark val="none"/>
        <c:minorTickMark val="none"/>
        <c:tickLblPos val="none"/>
        <c:crossAx val="203090816"/>
        <c:crosses val="autoZero"/>
        <c:auto val="1"/>
        <c:lblOffset val="100"/>
        <c:baseTimeUnit val="years"/>
      </c:dateAx>
      <c:valAx>
        <c:axId val="2030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09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97.78</c:v>
                </c:pt>
                <c:pt idx="1">
                  <c:v>98.56</c:v>
                </c:pt>
                <c:pt idx="2">
                  <c:v>95.87</c:v>
                </c:pt>
                <c:pt idx="3">
                  <c:v>70.400000000000006</c:v>
                </c:pt>
                <c:pt idx="4">
                  <c:v>70.03</c:v>
                </c:pt>
              </c:numCache>
            </c:numRef>
          </c:val>
          <c:extLst xmlns:c16r2="http://schemas.microsoft.com/office/drawing/2015/06/chart">
            <c:ext xmlns:c16="http://schemas.microsoft.com/office/drawing/2014/chart" uri="{C3380CC4-5D6E-409C-BE32-E72D297353CC}">
              <c16:uniqueId val="{00000000-2C33-4EF4-8ED5-5811E90F32D1}"/>
            </c:ext>
          </c:extLst>
        </c:ser>
        <c:dLbls>
          <c:showLegendKey val="0"/>
          <c:showVal val="0"/>
          <c:showCatName val="0"/>
          <c:showSerName val="0"/>
          <c:showPercent val="0"/>
          <c:showBubbleSize val="0"/>
        </c:dLbls>
        <c:gapWidth val="150"/>
        <c:axId val="203091992"/>
        <c:axId val="20309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2C33-4EF4-8ED5-5811E90F32D1}"/>
            </c:ext>
          </c:extLst>
        </c:ser>
        <c:dLbls>
          <c:showLegendKey val="0"/>
          <c:showVal val="0"/>
          <c:showCatName val="0"/>
          <c:showSerName val="0"/>
          <c:showPercent val="0"/>
          <c:showBubbleSize val="0"/>
        </c:dLbls>
        <c:marker val="1"/>
        <c:smooth val="0"/>
        <c:axId val="203091992"/>
        <c:axId val="203092384"/>
      </c:lineChart>
      <c:dateAx>
        <c:axId val="203091992"/>
        <c:scaling>
          <c:orientation val="minMax"/>
        </c:scaling>
        <c:delete val="1"/>
        <c:axPos val="b"/>
        <c:numFmt formatCode="ge" sourceLinked="1"/>
        <c:majorTickMark val="none"/>
        <c:minorTickMark val="none"/>
        <c:tickLblPos val="none"/>
        <c:crossAx val="203092384"/>
        <c:crosses val="autoZero"/>
        <c:auto val="1"/>
        <c:lblOffset val="100"/>
        <c:baseTimeUnit val="years"/>
      </c:dateAx>
      <c:valAx>
        <c:axId val="20309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09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105.08</c:v>
                </c:pt>
                <c:pt idx="1">
                  <c:v>106.88</c:v>
                </c:pt>
                <c:pt idx="2">
                  <c:v>110.85</c:v>
                </c:pt>
                <c:pt idx="3">
                  <c:v>149.99</c:v>
                </c:pt>
                <c:pt idx="4">
                  <c:v>150</c:v>
                </c:pt>
              </c:numCache>
            </c:numRef>
          </c:val>
          <c:extLst xmlns:c16r2="http://schemas.microsoft.com/office/drawing/2015/06/chart">
            <c:ext xmlns:c16="http://schemas.microsoft.com/office/drawing/2014/chart" uri="{C3380CC4-5D6E-409C-BE32-E72D297353CC}">
              <c16:uniqueId val="{00000000-BAD7-4E61-A45B-4C1EF0B494B3}"/>
            </c:ext>
          </c:extLst>
        </c:ser>
        <c:dLbls>
          <c:showLegendKey val="0"/>
          <c:showVal val="0"/>
          <c:showCatName val="0"/>
          <c:showSerName val="0"/>
          <c:showPercent val="0"/>
          <c:showBubbleSize val="0"/>
        </c:dLbls>
        <c:gapWidth val="150"/>
        <c:axId val="203187800"/>
        <c:axId val="2031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BAD7-4E61-A45B-4C1EF0B494B3}"/>
            </c:ext>
          </c:extLst>
        </c:ser>
        <c:dLbls>
          <c:showLegendKey val="0"/>
          <c:showVal val="0"/>
          <c:showCatName val="0"/>
          <c:showSerName val="0"/>
          <c:showPercent val="0"/>
          <c:showBubbleSize val="0"/>
        </c:dLbls>
        <c:marker val="1"/>
        <c:smooth val="0"/>
        <c:axId val="203187800"/>
        <c:axId val="203188192"/>
      </c:lineChart>
      <c:dateAx>
        <c:axId val="203187800"/>
        <c:scaling>
          <c:orientation val="minMax"/>
        </c:scaling>
        <c:delete val="1"/>
        <c:axPos val="b"/>
        <c:numFmt formatCode="ge" sourceLinked="1"/>
        <c:majorTickMark val="none"/>
        <c:minorTickMark val="none"/>
        <c:tickLblPos val="none"/>
        <c:crossAx val="203188192"/>
        <c:crosses val="autoZero"/>
        <c:auto val="1"/>
        <c:lblOffset val="100"/>
        <c:baseTimeUnit val="years"/>
      </c:dateAx>
      <c:valAx>
        <c:axId val="2031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18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1"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大阪府　河南町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c r="A8" s="2"/>
      <c r="B8" s="77" t="str">
        <f>データ!I6</f>
        <v>法非適用</v>
      </c>
      <c r="C8" s="77"/>
      <c r="D8" s="77"/>
      <c r="E8" s="77"/>
      <c r="F8" s="77"/>
      <c r="G8" s="77"/>
      <c r="H8" s="77"/>
      <c r="I8" s="77" t="str">
        <f>データ!J6</f>
        <v>下水道事業</v>
      </c>
      <c r="J8" s="77"/>
      <c r="K8" s="77"/>
      <c r="L8" s="77"/>
      <c r="M8" s="77"/>
      <c r="N8" s="77"/>
      <c r="O8" s="77"/>
      <c r="P8" s="77" t="str">
        <f>データ!K6</f>
        <v>特定環境保全公共下水道</v>
      </c>
      <c r="Q8" s="77"/>
      <c r="R8" s="77"/>
      <c r="S8" s="77"/>
      <c r="T8" s="77"/>
      <c r="U8" s="77"/>
      <c r="V8" s="77"/>
      <c r="W8" s="77" t="str">
        <f>データ!L6</f>
        <v>D2</v>
      </c>
      <c r="X8" s="77"/>
      <c r="Y8" s="77"/>
      <c r="Z8" s="77"/>
      <c r="AA8" s="77"/>
      <c r="AB8" s="77"/>
      <c r="AC8" s="77"/>
      <c r="AD8" s="78" t="str">
        <f>データ!$M$6</f>
        <v>非設置</v>
      </c>
      <c r="AE8" s="78"/>
      <c r="AF8" s="78"/>
      <c r="AG8" s="78"/>
      <c r="AH8" s="78"/>
      <c r="AI8" s="78"/>
      <c r="AJ8" s="78"/>
      <c r="AK8" s="3"/>
      <c r="AL8" s="72">
        <f>データ!S6</f>
        <v>15729</v>
      </c>
      <c r="AM8" s="72"/>
      <c r="AN8" s="72"/>
      <c r="AO8" s="72"/>
      <c r="AP8" s="72"/>
      <c r="AQ8" s="72"/>
      <c r="AR8" s="72"/>
      <c r="AS8" s="72"/>
      <c r="AT8" s="71">
        <f>データ!T6</f>
        <v>25.26</v>
      </c>
      <c r="AU8" s="71"/>
      <c r="AV8" s="71"/>
      <c r="AW8" s="71"/>
      <c r="AX8" s="71"/>
      <c r="AY8" s="71"/>
      <c r="AZ8" s="71"/>
      <c r="BA8" s="71"/>
      <c r="BB8" s="71">
        <f>データ!U6</f>
        <v>622.67999999999995</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c r="A10" s="2"/>
      <c r="B10" s="71" t="str">
        <f>データ!N6</f>
        <v>-</v>
      </c>
      <c r="C10" s="71"/>
      <c r="D10" s="71"/>
      <c r="E10" s="71"/>
      <c r="F10" s="71"/>
      <c r="G10" s="71"/>
      <c r="H10" s="71"/>
      <c r="I10" s="71" t="str">
        <f>データ!O6</f>
        <v>該当数値なし</v>
      </c>
      <c r="J10" s="71"/>
      <c r="K10" s="71"/>
      <c r="L10" s="71"/>
      <c r="M10" s="71"/>
      <c r="N10" s="71"/>
      <c r="O10" s="71"/>
      <c r="P10" s="71">
        <f>データ!P6</f>
        <v>12.12</v>
      </c>
      <c r="Q10" s="71"/>
      <c r="R10" s="71"/>
      <c r="S10" s="71"/>
      <c r="T10" s="71"/>
      <c r="U10" s="71"/>
      <c r="V10" s="71"/>
      <c r="W10" s="71">
        <f>データ!Q6</f>
        <v>96.34</v>
      </c>
      <c r="X10" s="71"/>
      <c r="Y10" s="71"/>
      <c r="Z10" s="71"/>
      <c r="AA10" s="71"/>
      <c r="AB10" s="71"/>
      <c r="AC10" s="71"/>
      <c r="AD10" s="72">
        <f>データ!R6</f>
        <v>1792</v>
      </c>
      <c r="AE10" s="72"/>
      <c r="AF10" s="72"/>
      <c r="AG10" s="72"/>
      <c r="AH10" s="72"/>
      <c r="AI10" s="72"/>
      <c r="AJ10" s="72"/>
      <c r="AK10" s="2"/>
      <c r="AL10" s="72">
        <f>データ!V6</f>
        <v>1906</v>
      </c>
      <c r="AM10" s="72"/>
      <c r="AN10" s="72"/>
      <c r="AO10" s="72"/>
      <c r="AP10" s="72"/>
      <c r="AQ10" s="72"/>
      <c r="AR10" s="72"/>
      <c r="AS10" s="72"/>
      <c r="AT10" s="71">
        <f>データ!W6</f>
        <v>0.51</v>
      </c>
      <c r="AU10" s="71"/>
      <c r="AV10" s="71"/>
      <c r="AW10" s="71"/>
      <c r="AX10" s="71"/>
      <c r="AY10" s="71"/>
      <c r="AZ10" s="71"/>
      <c r="BA10" s="71"/>
      <c r="BB10" s="71">
        <f>データ!X6</f>
        <v>3737.25</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1" t="s">
        <v>26</v>
      </c>
      <c r="BM14" s="42"/>
      <c r="BN14" s="42"/>
      <c r="BO14" s="42"/>
      <c r="BP14" s="42"/>
      <c r="BQ14" s="42"/>
      <c r="BR14" s="42"/>
      <c r="BS14" s="42"/>
      <c r="BT14" s="42"/>
      <c r="BU14" s="42"/>
      <c r="BV14" s="42"/>
      <c r="BW14" s="42"/>
      <c r="BX14" s="42"/>
      <c r="BY14" s="42"/>
      <c r="BZ14" s="43"/>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125</v>
      </c>
      <c r="BM16" s="55"/>
      <c r="BN16" s="55"/>
      <c r="BO16" s="55"/>
      <c r="BP16" s="55"/>
      <c r="BQ16" s="55"/>
      <c r="BR16" s="55"/>
      <c r="BS16" s="55"/>
      <c r="BT16" s="55"/>
      <c r="BU16" s="55"/>
      <c r="BV16" s="55"/>
      <c r="BW16" s="55"/>
      <c r="BX16" s="55"/>
      <c r="BY16" s="55"/>
      <c r="BZ16" s="5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54"/>
      <c r="BM34" s="55"/>
      <c r="BN34" s="55"/>
      <c r="BO34" s="55"/>
      <c r="BP34" s="55"/>
      <c r="BQ34" s="55"/>
      <c r="BR34" s="55"/>
      <c r="BS34" s="55"/>
      <c r="BT34" s="55"/>
      <c r="BU34" s="55"/>
      <c r="BV34" s="55"/>
      <c r="BW34" s="55"/>
      <c r="BX34" s="55"/>
      <c r="BY34" s="55"/>
      <c r="BZ34" s="56"/>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54"/>
      <c r="BM35" s="55"/>
      <c r="BN35" s="55"/>
      <c r="BO35" s="55"/>
      <c r="BP35" s="55"/>
      <c r="BQ35" s="55"/>
      <c r="BR35" s="55"/>
      <c r="BS35" s="55"/>
      <c r="BT35" s="55"/>
      <c r="BU35" s="55"/>
      <c r="BV35" s="55"/>
      <c r="BW35" s="55"/>
      <c r="BX35" s="55"/>
      <c r="BY35" s="55"/>
      <c r="BZ35" s="5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123</v>
      </c>
      <c r="BM47" s="55"/>
      <c r="BN47" s="55"/>
      <c r="BO47" s="55"/>
      <c r="BP47" s="55"/>
      <c r="BQ47" s="55"/>
      <c r="BR47" s="55"/>
      <c r="BS47" s="55"/>
      <c r="BT47" s="55"/>
      <c r="BU47" s="55"/>
      <c r="BV47" s="55"/>
      <c r="BW47" s="55"/>
      <c r="BX47" s="55"/>
      <c r="BY47" s="55"/>
      <c r="BZ47" s="5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54"/>
      <c r="BM56" s="55"/>
      <c r="BN56" s="55"/>
      <c r="BO56" s="55"/>
      <c r="BP56" s="55"/>
      <c r="BQ56" s="55"/>
      <c r="BR56" s="55"/>
      <c r="BS56" s="55"/>
      <c r="BT56" s="55"/>
      <c r="BU56" s="55"/>
      <c r="BV56" s="55"/>
      <c r="BW56" s="55"/>
      <c r="BX56" s="55"/>
      <c r="BY56" s="55"/>
      <c r="BZ56" s="56"/>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5"/>
      <c r="BN57" s="55"/>
      <c r="BO57" s="55"/>
      <c r="BP57" s="55"/>
      <c r="BQ57" s="55"/>
      <c r="BR57" s="55"/>
      <c r="BS57" s="55"/>
      <c r="BT57" s="55"/>
      <c r="BU57" s="55"/>
      <c r="BV57" s="55"/>
      <c r="BW57" s="55"/>
      <c r="BX57" s="55"/>
      <c r="BY57" s="55"/>
      <c r="BZ57" s="5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5"/>
      <c r="BN58" s="55"/>
      <c r="BO58" s="55"/>
      <c r="BP58" s="55"/>
      <c r="BQ58" s="55"/>
      <c r="BR58" s="55"/>
      <c r="BS58" s="55"/>
      <c r="BT58" s="55"/>
      <c r="BU58" s="55"/>
      <c r="BV58" s="55"/>
      <c r="BW58" s="55"/>
      <c r="BX58" s="55"/>
      <c r="BY58" s="55"/>
      <c r="BZ58" s="5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5"/>
      <c r="BN59" s="55"/>
      <c r="BO59" s="55"/>
      <c r="BP59" s="55"/>
      <c r="BQ59" s="55"/>
      <c r="BR59" s="55"/>
      <c r="BS59" s="55"/>
      <c r="BT59" s="55"/>
      <c r="BU59" s="55"/>
      <c r="BV59" s="55"/>
      <c r="BW59" s="55"/>
      <c r="BX59" s="55"/>
      <c r="BY59" s="55"/>
      <c r="BZ59" s="56"/>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OnbARhD+A8la7sT4xVulOefobSYy4/6ecP2kMl7qAbuXcwE6lwV4UVDqYgsKnDP/V+s0urcN+7Ar0u9qdICWlA==" saltValue="P2IQb0Gde/PAHpgWnvNAd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c r="A6" s="27" t="s">
        <v>109</v>
      </c>
      <c r="B6" s="32">
        <f>B7</f>
        <v>2017</v>
      </c>
      <c r="C6" s="32">
        <f t="shared" ref="C6:X6" si="3">C7</f>
        <v>273821</v>
      </c>
      <c r="D6" s="32">
        <f t="shared" si="3"/>
        <v>47</v>
      </c>
      <c r="E6" s="32">
        <f t="shared" si="3"/>
        <v>17</v>
      </c>
      <c r="F6" s="32">
        <f t="shared" si="3"/>
        <v>4</v>
      </c>
      <c r="G6" s="32">
        <f t="shared" si="3"/>
        <v>0</v>
      </c>
      <c r="H6" s="32" t="str">
        <f t="shared" si="3"/>
        <v>大阪府　河南町</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12.12</v>
      </c>
      <c r="Q6" s="33">
        <f t="shared" si="3"/>
        <v>96.34</v>
      </c>
      <c r="R6" s="33">
        <f t="shared" si="3"/>
        <v>1792</v>
      </c>
      <c r="S6" s="33">
        <f t="shared" si="3"/>
        <v>15729</v>
      </c>
      <c r="T6" s="33">
        <f t="shared" si="3"/>
        <v>25.26</v>
      </c>
      <c r="U6" s="33">
        <f t="shared" si="3"/>
        <v>622.67999999999995</v>
      </c>
      <c r="V6" s="33">
        <f t="shared" si="3"/>
        <v>1906</v>
      </c>
      <c r="W6" s="33">
        <f t="shared" si="3"/>
        <v>0.51</v>
      </c>
      <c r="X6" s="33">
        <f t="shared" si="3"/>
        <v>3737.25</v>
      </c>
      <c r="Y6" s="34">
        <f>IF(Y7="",NA(),Y7)</f>
        <v>79.8</v>
      </c>
      <c r="Z6" s="34">
        <f t="shared" ref="Z6:AH6" si="4">IF(Z7="",NA(),Z7)</f>
        <v>82.16</v>
      </c>
      <c r="AA6" s="34">
        <f t="shared" si="4"/>
        <v>77.459999999999994</v>
      </c>
      <c r="AB6" s="34">
        <f t="shared" si="4"/>
        <v>69.2</v>
      </c>
      <c r="AC6" s="34">
        <f t="shared" si="4"/>
        <v>67.7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1953.72</v>
      </c>
      <c r="BG6" s="34">
        <f t="shared" ref="BG6:BO6" si="7">IF(BG7="",NA(),BG7)</f>
        <v>1705.07</v>
      </c>
      <c r="BH6" s="34">
        <f t="shared" si="7"/>
        <v>738.18</v>
      </c>
      <c r="BI6" s="34">
        <f t="shared" si="7"/>
        <v>1106.03</v>
      </c>
      <c r="BJ6" s="34">
        <f t="shared" si="7"/>
        <v>1035.56</v>
      </c>
      <c r="BK6" s="34">
        <f t="shared" si="7"/>
        <v>1569.13</v>
      </c>
      <c r="BL6" s="34">
        <f t="shared" si="7"/>
        <v>1436</v>
      </c>
      <c r="BM6" s="34">
        <f t="shared" si="7"/>
        <v>1434.89</v>
      </c>
      <c r="BN6" s="34">
        <f t="shared" si="7"/>
        <v>1298.9100000000001</v>
      </c>
      <c r="BO6" s="34">
        <f t="shared" si="7"/>
        <v>1243.71</v>
      </c>
      <c r="BP6" s="33" t="str">
        <f>IF(BP7="","",IF(BP7="-","【-】","【"&amp;SUBSTITUTE(TEXT(BP7,"#,##0.00"),"-","△")&amp;"】"))</f>
        <v>【1,225.44】</v>
      </c>
      <c r="BQ6" s="34">
        <f>IF(BQ7="",NA(),BQ7)</f>
        <v>97.78</v>
      </c>
      <c r="BR6" s="34">
        <f t="shared" ref="BR6:BZ6" si="8">IF(BR7="",NA(),BR7)</f>
        <v>98.56</v>
      </c>
      <c r="BS6" s="34">
        <f t="shared" si="8"/>
        <v>95.87</v>
      </c>
      <c r="BT6" s="34">
        <f t="shared" si="8"/>
        <v>70.400000000000006</v>
      </c>
      <c r="BU6" s="34">
        <f t="shared" si="8"/>
        <v>70.03</v>
      </c>
      <c r="BV6" s="34">
        <f t="shared" si="8"/>
        <v>64.63</v>
      </c>
      <c r="BW6" s="34">
        <f t="shared" si="8"/>
        <v>66.56</v>
      </c>
      <c r="BX6" s="34">
        <f t="shared" si="8"/>
        <v>66.22</v>
      </c>
      <c r="BY6" s="34">
        <f t="shared" si="8"/>
        <v>69.87</v>
      </c>
      <c r="BZ6" s="34">
        <f t="shared" si="8"/>
        <v>74.3</v>
      </c>
      <c r="CA6" s="33" t="str">
        <f>IF(CA7="","",IF(CA7="-","【-】","【"&amp;SUBSTITUTE(TEXT(CA7,"#,##0.00"),"-","△")&amp;"】"))</f>
        <v>【75.58】</v>
      </c>
      <c r="CB6" s="34">
        <f>IF(CB7="",NA(),CB7)</f>
        <v>105.08</v>
      </c>
      <c r="CC6" s="34">
        <f t="shared" ref="CC6:CK6" si="9">IF(CC7="",NA(),CC7)</f>
        <v>106.88</v>
      </c>
      <c r="CD6" s="34">
        <f t="shared" si="9"/>
        <v>110.85</v>
      </c>
      <c r="CE6" s="34">
        <f t="shared" si="9"/>
        <v>149.99</v>
      </c>
      <c r="CF6" s="34">
        <f t="shared" si="9"/>
        <v>150</v>
      </c>
      <c r="CG6" s="34">
        <f t="shared" si="9"/>
        <v>245.75</v>
      </c>
      <c r="CH6" s="34">
        <f t="shared" si="9"/>
        <v>244.29</v>
      </c>
      <c r="CI6" s="34">
        <f t="shared" si="9"/>
        <v>246.72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43.65</v>
      </c>
      <c r="CS6" s="34">
        <f t="shared" si="10"/>
        <v>43.58</v>
      </c>
      <c r="CT6" s="34">
        <f t="shared" si="10"/>
        <v>41.35</v>
      </c>
      <c r="CU6" s="34">
        <f t="shared" si="10"/>
        <v>42.9</v>
      </c>
      <c r="CV6" s="34">
        <f t="shared" si="10"/>
        <v>43.36</v>
      </c>
      <c r="CW6" s="33" t="str">
        <f>IF(CW7="","",IF(CW7="-","【-】","【"&amp;SUBSTITUTE(TEXT(CW7,"#,##0.00"),"-","△")&amp;"】"))</f>
        <v>【42.66】</v>
      </c>
      <c r="CX6" s="34">
        <f>IF(CX7="",NA(),CX7)</f>
        <v>82.41</v>
      </c>
      <c r="CY6" s="34">
        <f t="shared" ref="CY6:DG6" si="11">IF(CY7="",NA(),CY7)</f>
        <v>86.64</v>
      </c>
      <c r="CZ6" s="34">
        <f t="shared" si="11"/>
        <v>84.62</v>
      </c>
      <c r="DA6" s="34">
        <f t="shared" si="11"/>
        <v>83.72</v>
      </c>
      <c r="DB6" s="34">
        <f t="shared" si="11"/>
        <v>88.04</v>
      </c>
      <c r="DC6" s="34">
        <f t="shared" si="11"/>
        <v>82.2</v>
      </c>
      <c r="DD6" s="34">
        <f t="shared" si="11"/>
        <v>82.35</v>
      </c>
      <c r="DE6" s="34">
        <f t="shared" si="11"/>
        <v>82.9</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0.05</v>
      </c>
      <c r="EK6" s="34">
        <f t="shared" si="14"/>
        <v>0.04</v>
      </c>
      <c r="EL6" s="34">
        <f t="shared" si="14"/>
        <v>7.0000000000000007E-2</v>
      </c>
      <c r="EM6" s="34">
        <f t="shared" si="14"/>
        <v>0.09</v>
      </c>
      <c r="EN6" s="34">
        <f t="shared" si="14"/>
        <v>0.09</v>
      </c>
      <c r="EO6" s="33" t="str">
        <f>IF(EO7="","",IF(EO7="-","【-】","【"&amp;SUBSTITUTE(TEXT(EO7,"#,##0.00"),"-","△")&amp;"】"))</f>
        <v>【0.10】</v>
      </c>
    </row>
    <row r="7" spans="1:145" s="35" customFormat="1">
      <c r="A7" s="27"/>
      <c r="B7" s="36">
        <v>2017</v>
      </c>
      <c r="C7" s="36">
        <v>273821</v>
      </c>
      <c r="D7" s="36">
        <v>47</v>
      </c>
      <c r="E7" s="36">
        <v>17</v>
      </c>
      <c r="F7" s="36">
        <v>4</v>
      </c>
      <c r="G7" s="36">
        <v>0</v>
      </c>
      <c r="H7" s="36" t="s">
        <v>110</v>
      </c>
      <c r="I7" s="36" t="s">
        <v>111</v>
      </c>
      <c r="J7" s="36" t="s">
        <v>112</v>
      </c>
      <c r="K7" s="36" t="s">
        <v>113</v>
      </c>
      <c r="L7" s="36" t="s">
        <v>114</v>
      </c>
      <c r="M7" s="36" t="s">
        <v>115</v>
      </c>
      <c r="N7" s="37" t="s">
        <v>116</v>
      </c>
      <c r="O7" s="37" t="s">
        <v>117</v>
      </c>
      <c r="P7" s="37">
        <v>12.12</v>
      </c>
      <c r="Q7" s="37">
        <v>96.34</v>
      </c>
      <c r="R7" s="37">
        <v>1792</v>
      </c>
      <c r="S7" s="37">
        <v>15729</v>
      </c>
      <c r="T7" s="37">
        <v>25.26</v>
      </c>
      <c r="U7" s="37">
        <v>622.67999999999995</v>
      </c>
      <c r="V7" s="37">
        <v>1906</v>
      </c>
      <c r="W7" s="37">
        <v>0.51</v>
      </c>
      <c r="X7" s="37">
        <v>3737.25</v>
      </c>
      <c r="Y7" s="37">
        <v>79.8</v>
      </c>
      <c r="Z7" s="37">
        <v>82.16</v>
      </c>
      <c r="AA7" s="37">
        <v>77.459999999999994</v>
      </c>
      <c r="AB7" s="37">
        <v>69.2</v>
      </c>
      <c r="AC7" s="37">
        <v>67.7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1953.72</v>
      </c>
      <c r="BG7" s="37">
        <v>1705.07</v>
      </c>
      <c r="BH7" s="37">
        <v>738.18</v>
      </c>
      <c r="BI7" s="37">
        <v>1106.03</v>
      </c>
      <c r="BJ7" s="37">
        <v>1035.56</v>
      </c>
      <c r="BK7" s="37">
        <v>1569.13</v>
      </c>
      <c r="BL7" s="37">
        <v>1436</v>
      </c>
      <c r="BM7" s="37">
        <v>1434.89</v>
      </c>
      <c r="BN7" s="37">
        <v>1298.9100000000001</v>
      </c>
      <c r="BO7" s="37">
        <v>1243.71</v>
      </c>
      <c r="BP7" s="37">
        <v>1225.44</v>
      </c>
      <c r="BQ7" s="37">
        <v>97.78</v>
      </c>
      <c r="BR7" s="37">
        <v>98.56</v>
      </c>
      <c r="BS7" s="37">
        <v>95.87</v>
      </c>
      <c r="BT7" s="37">
        <v>70.400000000000006</v>
      </c>
      <c r="BU7" s="37">
        <v>70.03</v>
      </c>
      <c r="BV7" s="37">
        <v>64.63</v>
      </c>
      <c r="BW7" s="37">
        <v>66.56</v>
      </c>
      <c r="BX7" s="37">
        <v>66.22</v>
      </c>
      <c r="BY7" s="37">
        <v>69.87</v>
      </c>
      <c r="BZ7" s="37">
        <v>74.3</v>
      </c>
      <c r="CA7" s="37">
        <v>75.58</v>
      </c>
      <c r="CB7" s="37">
        <v>105.08</v>
      </c>
      <c r="CC7" s="37">
        <v>106.88</v>
      </c>
      <c r="CD7" s="37">
        <v>110.85</v>
      </c>
      <c r="CE7" s="37">
        <v>149.99</v>
      </c>
      <c r="CF7" s="37">
        <v>150</v>
      </c>
      <c r="CG7" s="37">
        <v>245.75</v>
      </c>
      <c r="CH7" s="37">
        <v>244.29</v>
      </c>
      <c r="CI7" s="37">
        <v>246.72</v>
      </c>
      <c r="CJ7" s="37">
        <v>234.96</v>
      </c>
      <c r="CK7" s="37">
        <v>221.81</v>
      </c>
      <c r="CL7" s="37">
        <v>215.23</v>
      </c>
      <c r="CM7" s="37" t="s">
        <v>116</v>
      </c>
      <c r="CN7" s="37" t="s">
        <v>116</v>
      </c>
      <c r="CO7" s="37" t="s">
        <v>116</v>
      </c>
      <c r="CP7" s="37" t="s">
        <v>116</v>
      </c>
      <c r="CQ7" s="37" t="s">
        <v>116</v>
      </c>
      <c r="CR7" s="37">
        <v>43.65</v>
      </c>
      <c r="CS7" s="37">
        <v>43.58</v>
      </c>
      <c r="CT7" s="37">
        <v>41.35</v>
      </c>
      <c r="CU7" s="37">
        <v>42.9</v>
      </c>
      <c r="CV7" s="37">
        <v>43.36</v>
      </c>
      <c r="CW7" s="37">
        <v>42.66</v>
      </c>
      <c r="CX7" s="37">
        <v>82.41</v>
      </c>
      <c r="CY7" s="37">
        <v>86.64</v>
      </c>
      <c r="CZ7" s="37">
        <v>84.62</v>
      </c>
      <c r="DA7" s="37">
        <v>83.72</v>
      </c>
      <c r="DB7" s="37">
        <v>88.04</v>
      </c>
      <c r="DC7" s="37">
        <v>82.2</v>
      </c>
      <c r="DD7" s="37">
        <v>82.35</v>
      </c>
      <c r="DE7" s="37">
        <v>82.9</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0.05</v>
      </c>
      <c r="EK7" s="37">
        <v>0.04</v>
      </c>
      <c r="EL7" s="37">
        <v>7.0000000000000007E-2</v>
      </c>
      <c r="EM7" s="37">
        <v>0.09</v>
      </c>
      <c r="EN7" s="37">
        <v>0.09</v>
      </c>
      <c r="EO7" s="37">
        <v>0.1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HIT00002</cp:lastModifiedBy>
  <cp:lastPrinted>2019-01-25T02:40:39Z</cp:lastPrinted>
  <dcterms:created xsi:type="dcterms:W3CDTF">2018-12-03T09:15:39Z</dcterms:created>
  <dcterms:modified xsi:type="dcterms:W3CDTF">2019-02-08T06:51:21Z</dcterms:modified>
  <cp:category/>
</cp:coreProperties>
</file>